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<sst xmlns="http://schemas.openxmlformats.org/spreadsheetml/2006/main" count="89" uniqueCount="71">
  <si>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momentum = mass x velocity</t>
  </si>
  <si>
    <t>m</t>
  </si>
  <si>
    <t>v</t>
  </si>
  <si>
    <t>p</t>
  </si>
  <si>
    <t>bullet</t>
  </si>
  <si>
    <t>145 grams</t>
  </si>
  <si>
    <t>kg</t>
  </si>
  <si>
    <t>m/s</t>
  </si>
  <si>
    <t>70mph</t>
  </si>
  <si>
    <t>6000 lbs</t>
  </si>
  <si>
    <t>SUV</t>
  </si>
  <si>
    <t>terminal veloc: 200-400mph, presume 300</t>
  </si>
  <si>
    <t>meteoroid entry</t>
  </si>
  <si>
    <t>meteorite at ground</t>
  </si>
  <si>
    <t>19.5km/s</t>
  </si>
  <si>
    <t>90mph</t>
  </si>
  <si>
    <t>baseball (fastball)</t>
  </si>
  <si>
    <t>Comments ----------------------------</t>
  </si>
  <si>
    <t>kg.m/s</t>
  </si>
  <si>
    <t>http://wiki.answers.com/Q/How_fast_can_a_bumble_bee_fly</t>
  </si>
  <si>
    <t>http://wiki.answers.com/Q/How_much_does_a_honey_bee_weigh</t>
  </si>
  <si>
    <t>top speed: say, 20mph</t>
  </si>
  <si>
    <t>top speed: say, 100mph</t>
  </si>
  <si>
    <t>a bird - sparrow</t>
  </si>
  <si>
    <t>a bird - peregrine falcon</t>
  </si>
  <si>
    <t>a bird - pelican</t>
  </si>
  <si>
    <t>Ke</t>
  </si>
  <si>
    <t>joules</t>
  </si>
  <si>
    <t>big brown bat</t>
  </si>
  <si>
    <t>little brown bat</t>
  </si>
  <si>
    <t>http://www.ehow.com/video_5116632_much-brown-bat-weigh_.html</t>
  </si>
  <si>
    <t>http://wiki.answers.com/Q/How_fast_can_bats_fly</t>
  </si>
  <si>
    <t>mass</t>
  </si>
  <si>
    <t>velocity</t>
  </si>
  <si>
    <t>momentum</t>
  </si>
  <si>
    <t>kinetic energy</t>
  </si>
  <si>
    <t>top speed: say, 6mph</t>
  </si>
  <si>
    <t>Other objects:</t>
  </si>
  <si>
    <t xml:space="preserve">    or, p = m* v</t>
  </si>
  <si>
    <t>kinetic energy = 1/2(mass) x (velocity squared)</t>
  </si>
  <si>
    <t xml:space="preserve">    or, Ke = 0.5m(v^2)</t>
  </si>
  <si>
    <t>BUG, BIRD, BAT, OR BULLET? … An exploration into momentum &amp; kinetic energy of moving objects</t>
  </si>
  <si>
    <t>a bug - honeybee</t>
  </si>
  <si>
    <t>Sources:</t>
  </si>
  <si>
    <t>Mass (weight):</t>
  </si>
  <si>
    <t>honeybee</t>
  </si>
  <si>
    <t>birds</t>
  </si>
  <si>
    <t>various field guides</t>
  </si>
  <si>
    <t>Velocity (speed):</t>
  </si>
  <si>
    <t>energy</t>
  </si>
  <si>
    <t>watt-second</t>
  </si>
  <si>
    <t>kilowatt-hour</t>
  </si>
  <si>
    <t>w-s</t>
  </si>
  <si>
    <t>kw-hr</t>
  </si>
  <si>
    <t>on kilowatt-hour:</t>
  </si>
  <si>
    <t>http://en.wikipedia.org/wiki/Kilowatt_hour</t>
  </si>
  <si>
    <t>seconds</t>
  </si>
  <si>
    <t>lighting a 60-watt bulb</t>
  </si>
  <si>
    <t>various web sites</t>
  </si>
  <si>
    <t>bug</t>
  </si>
  <si>
    <t>bat (little)</t>
  </si>
  <si>
    <t>bat (big)</t>
  </si>
  <si>
    <t>bird (sparrow)</t>
  </si>
  <si>
    <t>bird (falcon)</t>
  </si>
  <si>
    <t>bird (pelican)</t>
  </si>
  <si>
    <t>Bruce G. Marcot</t>
  </si>
  <si>
    <t>from: Ecology Picture of the Week (EPOW)</t>
  </si>
  <si>
    <t>Formulae:</t>
  </si>
  <si>
    <t>Object:</t>
  </si>
  <si>
    <t>for .30-06, mass is 180 grains and velocity is 2700 fps muzzle velocity</t>
  </si>
  <si>
    <t>http://taos-telecommunity.org/EPOW/EPOW-Archive/archive_2010/EPOW-100104.htm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</si>
</sst>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[Red]#,##0.0"/>
    <numFmt numFmtId="166" formatCode="#,##0.00000000;[Red]#,##0.00000000"/>
    <numFmt numFmtId="167" formatCode="#,##0.00000;[Red]#,##0.00000"/>
    <numFmt numFmtId="168" formatCode="#,##0.000;[Red]#,##0.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0.000"/>
    <numFmt numFmtId="176" formatCode="#,##0.0000"/>
    <numFmt numFmtId="177" formatCode="0.0000"/>
    <numFmt numFmtId="178" formatCode="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1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Kinetic Energy vs. Momentum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4"/>
          <c:w val="0.92775"/>
          <c:h val="0.7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Sheet1!$D$15:$D$21</c:f>
              <c:numCache/>
            </c:numRef>
          </c:xVal>
          <c:yVal>
            <c:numRef>
              <c:f>Sheet1!$E$15:$E$21</c:f>
              <c:numCache/>
            </c:numRef>
          </c:yVal>
          <c:smooth val="0"/>
        </c:ser>
        <c:axId val="44215667"/>
        <c:axId val="62396684"/>
      </c:scatterChart>
      <c:valAx>
        <c:axId val="4421566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Momentum (kg.m/s)</a:t>
                </a:r>
              </a:p>
            </c:rich>
          </c:tx>
          <c:layout>
            <c:manualLayout>
              <c:xMode val="factor"/>
              <c:yMode val="factor"/>
              <c:x val="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0;[Red]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96684"/>
        <c:crosses val="autoZero"/>
        <c:crossBetween val="midCat"/>
        <c:dispUnits/>
      </c:valAx>
      <c:valAx>
        <c:axId val="6239668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Kinetic energy (joules)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40</xdr:row>
      <xdr:rowOff>47625</xdr:rowOff>
    </xdr:from>
    <xdr:to>
      <xdr:col>7</xdr:col>
      <xdr:colOff>114300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409575" y="6848475"/>
        <a:ext cx="5886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3.140625" style="0" bestFit="1" customWidth="1"/>
    <col min="3" max="3" width="11.7109375" style="0" customWidth="1"/>
    <col min="4" max="4" width="12.140625" style="0" customWidth="1"/>
    <col min="5" max="5" width="11.7109375" style="0" customWidth="1"/>
    <col min="6" max="6" width="11.8515625" style="0" bestFit="1" customWidth="1"/>
    <col min="7" max="7" width="9.421875" style="0" customWidth="1"/>
    <col min="8" max="8" width="12.421875" style="0" customWidth="1"/>
    <col min="9" max="9" width="3.00390625" style="0" customWidth="1"/>
    <col min="10" max="10" width="14.28125" style="0" customWidth="1"/>
    <col min="11" max="11" width="10.57421875" style="0" customWidth="1"/>
  </cols>
  <sheetData>
    <row r="1" ht="12.75">
      <c r="A1" s="1" t="s">
        <v>41</v>
      </c>
    </row>
    <row r="2" ht="12.75">
      <c r="A2" s="9" t="s">
        <v>65</v>
      </c>
    </row>
    <row r="3" ht="12.75">
      <c r="A3" s="9" t="s">
        <v>66</v>
      </c>
    </row>
    <row r="4" ht="12.75">
      <c r="A4" s="9" t="s">
        <v>70</v>
      </c>
    </row>
    <row r="5" ht="12.75">
      <c r="A5" s="1"/>
    </row>
    <row r="6" ht="12.75">
      <c r="A6" s="1" t="s">
        <v>67</v>
      </c>
    </row>
    <row r="7" ht="12.75">
      <c r="A7" t="s">
        <v>0</v>
      </c>
    </row>
    <row r="8" ht="12.75">
      <c r="A8" t="s">
        <v>38</v>
      </c>
    </row>
    <row r="9" ht="12.75">
      <c r="A9" t="s">
        <v>39</v>
      </c>
    </row>
    <row r="10" ht="12.75">
      <c r="A10" s="9" t="s">
        <v>40</v>
      </c>
    </row>
    <row r="12" spans="2:8" ht="25.5">
      <c r="B12" s="11" t="s">
        <v>32</v>
      </c>
      <c r="C12" s="11" t="s">
        <v>33</v>
      </c>
      <c r="D12" s="11" t="s">
        <v>34</v>
      </c>
      <c r="E12" s="14" t="s">
        <v>35</v>
      </c>
      <c r="F12" s="14" t="s">
        <v>49</v>
      </c>
      <c r="G12" s="14" t="s">
        <v>49</v>
      </c>
      <c r="H12" s="14" t="s">
        <v>49</v>
      </c>
    </row>
    <row r="13" spans="2:9" ht="25.5">
      <c r="B13" s="4" t="s">
        <v>1</v>
      </c>
      <c r="C13" s="4" t="s">
        <v>2</v>
      </c>
      <c r="D13" s="4" t="s">
        <v>3</v>
      </c>
      <c r="E13" s="4" t="s">
        <v>26</v>
      </c>
      <c r="F13" s="16" t="s">
        <v>50</v>
      </c>
      <c r="G13" s="16" t="s">
        <v>51</v>
      </c>
      <c r="H13" s="16" t="s">
        <v>57</v>
      </c>
      <c r="I13" s="4"/>
    </row>
    <row r="14" spans="1:12" ht="12.75">
      <c r="A14" s="1" t="s">
        <v>68</v>
      </c>
      <c r="B14" s="6" t="s">
        <v>6</v>
      </c>
      <c r="C14" s="6" t="s">
        <v>7</v>
      </c>
      <c r="D14" s="6" t="s">
        <v>18</v>
      </c>
      <c r="E14" s="6" t="s">
        <v>27</v>
      </c>
      <c r="F14" s="6" t="s">
        <v>52</v>
      </c>
      <c r="G14" s="6" t="s">
        <v>53</v>
      </c>
      <c r="H14" s="6" t="s">
        <v>56</v>
      </c>
      <c r="I14" s="2"/>
      <c r="J14" s="15" t="s">
        <v>17</v>
      </c>
      <c r="K14" s="5"/>
      <c r="L14" s="5"/>
    </row>
    <row r="15" spans="1:10" ht="12.75">
      <c r="A15" t="s">
        <v>42</v>
      </c>
      <c r="B15">
        <v>9E-05</v>
      </c>
      <c r="C15">
        <v>8.9408</v>
      </c>
      <c r="D15" s="7">
        <f aca="true" t="shared" si="0" ref="D15:D21">+B15*C15</f>
        <v>0.000804672</v>
      </c>
      <c r="E15" s="18">
        <f aca="true" t="shared" si="1" ref="E15:E21">(0.5*B15)*(C15^2)</f>
        <v>0.0035972057087999996</v>
      </c>
      <c r="F15" s="19">
        <f>E15</f>
        <v>0.0035972057087999996</v>
      </c>
      <c r="G15" s="21">
        <f>F15*0.000000278</f>
        <v>1.0000231870463998E-09</v>
      </c>
      <c r="H15" s="22">
        <f>(60*60*G15)/0.06</f>
        <v>6.000139122278399E-05</v>
      </c>
      <c r="J15" s="5" t="s">
        <v>21</v>
      </c>
    </row>
    <row r="16" spans="1:10" ht="12.75">
      <c r="A16" t="s">
        <v>29</v>
      </c>
      <c r="B16">
        <f>7/1000</f>
        <v>0.007</v>
      </c>
      <c r="C16" s="2">
        <v>2.68</v>
      </c>
      <c r="D16" s="7">
        <f t="shared" si="0"/>
        <v>0.018760000000000002</v>
      </c>
      <c r="E16" s="12">
        <f t="shared" si="1"/>
        <v>0.025138400000000005</v>
      </c>
      <c r="F16" s="20">
        <f aca="true" t="shared" si="2" ref="F16:F21">E16</f>
        <v>0.025138400000000005</v>
      </c>
      <c r="G16" s="21">
        <f aca="true" t="shared" si="3" ref="G16:G26">F16*0.000000278</f>
        <v>6.988475200000001E-09</v>
      </c>
      <c r="H16" s="22">
        <f aca="true" t="shared" si="4" ref="H16:H26">(60*60*G16)/0.06</f>
        <v>0.0004193085120000001</v>
      </c>
      <c r="J16" s="5" t="s">
        <v>36</v>
      </c>
    </row>
    <row r="17" spans="1:10" ht="12.75">
      <c r="A17" t="s">
        <v>28</v>
      </c>
      <c r="B17">
        <f>20/1000</f>
        <v>0.02</v>
      </c>
      <c r="C17" s="2">
        <v>2.68</v>
      </c>
      <c r="D17" s="7">
        <f t="shared" si="0"/>
        <v>0.0536</v>
      </c>
      <c r="E17" s="12">
        <f t="shared" si="1"/>
        <v>0.07182400000000001</v>
      </c>
      <c r="F17" s="20">
        <f t="shared" si="2"/>
        <v>0.07182400000000001</v>
      </c>
      <c r="G17" s="21">
        <f t="shared" si="3"/>
        <v>1.9967072000000002E-08</v>
      </c>
      <c r="H17" s="22">
        <f t="shared" si="4"/>
        <v>0.00119802432</v>
      </c>
      <c r="J17" s="5" t="s">
        <v>36</v>
      </c>
    </row>
    <row r="18" spans="1:10" ht="12.75">
      <c r="A18" t="s">
        <v>23</v>
      </c>
      <c r="B18">
        <f>28/1000</f>
        <v>0.028</v>
      </c>
      <c r="C18">
        <v>8.9408</v>
      </c>
      <c r="D18" s="8">
        <f t="shared" si="0"/>
        <v>0.25034239999999996</v>
      </c>
      <c r="E18" s="12">
        <f t="shared" si="1"/>
        <v>1.11913066496</v>
      </c>
      <c r="F18" s="20">
        <f t="shared" si="2"/>
        <v>1.11913066496</v>
      </c>
      <c r="G18" s="21">
        <f t="shared" si="3"/>
        <v>3.111183248588799E-07</v>
      </c>
      <c r="H18" s="22">
        <f t="shared" si="4"/>
        <v>0.018667099491532797</v>
      </c>
      <c r="J18" s="5" t="s">
        <v>21</v>
      </c>
    </row>
    <row r="19" spans="1:10" ht="12.75">
      <c r="A19" t="s">
        <v>24</v>
      </c>
      <c r="B19">
        <f>720/1000</f>
        <v>0.72</v>
      </c>
      <c r="C19">
        <v>44.704</v>
      </c>
      <c r="D19" s="3">
        <f t="shared" si="0"/>
        <v>32.18688</v>
      </c>
      <c r="E19" s="10">
        <f t="shared" si="1"/>
        <v>719.44114176</v>
      </c>
      <c r="F19" s="17">
        <f t="shared" si="2"/>
        <v>719.44114176</v>
      </c>
      <c r="G19" s="21">
        <f t="shared" si="3"/>
        <v>0.00020000463740928</v>
      </c>
      <c r="H19" s="23">
        <f t="shared" si="4"/>
        <v>12.000278244556801</v>
      </c>
      <c r="J19" s="5" t="s">
        <v>22</v>
      </c>
    </row>
    <row r="20" spans="1:10" ht="12.75">
      <c r="A20" t="s">
        <v>25</v>
      </c>
      <c r="B20">
        <f>7500/1000</f>
        <v>7.5</v>
      </c>
      <c r="C20">
        <v>8.9408</v>
      </c>
      <c r="D20" s="3">
        <f t="shared" si="0"/>
        <v>67.056</v>
      </c>
      <c r="E20" s="10">
        <f t="shared" si="1"/>
        <v>299.76714239999995</v>
      </c>
      <c r="F20" s="17">
        <f t="shared" si="2"/>
        <v>299.76714239999995</v>
      </c>
      <c r="G20" s="21">
        <f t="shared" si="3"/>
        <v>8.333526558719998E-05</v>
      </c>
      <c r="H20" s="23">
        <f t="shared" si="4"/>
        <v>5.000115935231999</v>
      </c>
      <c r="J20" s="5" t="s">
        <v>21</v>
      </c>
    </row>
    <row r="21" spans="1:12" ht="12.75">
      <c r="A21" t="s">
        <v>4</v>
      </c>
      <c r="B21" s="2">
        <f>10.7/1000</f>
        <v>0.0107</v>
      </c>
      <c r="C21" s="2">
        <v>822.96</v>
      </c>
      <c r="D21" s="3">
        <f t="shared" si="0"/>
        <v>8.805672</v>
      </c>
      <c r="E21" s="10">
        <f t="shared" si="1"/>
        <v>3623.3579145600006</v>
      </c>
      <c r="F21" s="17">
        <f t="shared" si="2"/>
        <v>3623.3579145600006</v>
      </c>
      <c r="G21" s="21">
        <f t="shared" si="3"/>
        <v>0.0010072935002476801</v>
      </c>
      <c r="H21" s="23">
        <f t="shared" si="4"/>
        <v>60.43761001486081</v>
      </c>
      <c r="I21" s="3"/>
      <c r="J21" s="5" t="s">
        <v>69</v>
      </c>
      <c r="K21" s="5"/>
      <c r="L21" s="5"/>
    </row>
    <row r="22" spans="1:12" ht="12.75">
      <c r="A22" s="13" t="s">
        <v>37</v>
      </c>
      <c r="B22" s="2"/>
      <c r="C22" s="2"/>
      <c r="D22" s="3"/>
      <c r="E22" s="10"/>
      <c r="F22" s="17"/>
      <c r="G22" s="21"/>
      <c r="H22" s="22"/>
      <c r="I22" s="3"/>
      <c r="J22" s="5"/>
      <c r="K22" s="5"/>
      <c r="L22" s="5"/>
    </row>
    <row r="23" spans="1:12" ht="12.75">
      <c r="A23" t="s">
        <v>16</v>
      </c>
      <c r="B23" s="2">
        <v>0.145</v>
      </c>
      <c r="C23" s="2">
        <v>40.23</v>
      </c>
      <c r="D23" s="3">
        <f>+B23*C23</f>
        <v>5.833349999999999</v>
      </c>
      <c r="E23" s="10">
        <f>(0.5*B23)*(C23^2)</f>
        <v>117.33783524999997</v>
      </c>
      <c r="F23" s="17">
        <f>E23</f>
        <v>117.33783524999997</v>
      </c>
      <c r="G23" s="21">
        <f t="shared" si="3"/>
        <v>3.261991819949999E-05</v>
      </c>
      <c r="H23" s="23">
        <f t="shared" si="4"/>
        <v>1.9571950919699992</v>
      </c>
      <c r="I23" s="3"/>
      <c r="J23" s="5" t="s">
        <v>5</v>
      </c>
      <c r="K23" s="5" t="s">
        <v>15</v>
      </c>
      <c r="L23" s="5"/>
    </row>
    <row r="24" spans="1:12" ht="12.75">
      <c r="A24" t="s">
        <v>13</v>
      </c>
      <c r="B24" s="2">
        <v>2</v>
      </c>
      <c r="C24" s="2">
        <v>134</v>
      </c>
      <c r="D24" s="3">
        <f>+B24*C24</f>
        <v>268</v>
      </c>
      <c r="E24" s="10">
        <f>(0.5*B24)*(C24^2)</f>
        <v>17956</v>
      </c>
      <c r="F24" s="17">
        <f>E24</f>
        <v>17956</v>
      </c>
      <c r="G24" s="21">
        <f t="shared" si="3"/>
        <v>0.004991768</v>
      </c>
      <c r="H24" s="10">
        <f t="shared" si="4"/>
        <v>299.50608</v>
      </c>
      <c r="I24" s="3"/>
      <c r="J24" s="5" t="s">
        <v>11</v>
      </c>
      <c r="K24" s="5"/>
      <c r="L24" s="5"/>
    </row>
    <row r="25" spans="1:12" ht="12.75">
      <c r="A25" t="s">
        <v>12</v>
      </c>
      <c r="B25" s="2">
        <v>2</v>
      </c>
      <c r="C25" s="2">
        <v>19500</v>
      </c>
      <c r="D25" s="3">
        <f>+B25*C25</f>
        <v>39000</v>
      </c>
      <c r="E25" s="10">
        <f>(0.5*B25)*(C25^2)</f>
        <v>380250000</v>
      </c>
      <c r="F25" s="17">
        <f>E25</f>
        <v>380250000</v>
      </c>
      <c r="G25" s="21">
        <f t="shared" si="3"/>
        <v>105.70949999999999</v>
      </c>
      <c r="H25" s="10">
        <f t="shared" si="4"/>
        <v>6342569.999999999</v>
      </c>
      <c r="I25" s="3"/>
      <c r="J25" s="5" t="s">
        <v>14</v>
      </c>
      <c r="K25" s="5"/>
      <c r="L25" s="5"/>
    </row>
    <row r="26" spans="1:12" ht="12.75">
      <c r="A26" t="s">
        <v>10</v>
      </c>
      <c r="B26" s="2">
        <v>2239.45</v>
      </c>
      <c r="C26" s="2">
        <v>31.2928</v>
      </c>
      <c r="D26" s="3">
        <f>+B26*C26</f>
        <v>70078.66096</v>
      </c>
      <c r="E26" s="10">
        <f>(0.5*B26)*(C26^2)</f>
        <v>1096478.7608445438</v>
      </c>
      <c r="F26" s="17">
        <f>E26</f>
        <v>1096478.7608445438</v>
      </c>
      <c r="G26" s="21">
        <f t="shared" si="3"/>
        <v>0.30482109551478315</v>
      </c>
      <c r="H26" s="10">
        <f t="shared" si="4"/>
        <v>18289.26573088699</v>
      </c>
      <c r="I26" s="3"/>
      <c r="J26" s="5" t="s">
        <v>9</v>
      </c>
      <c r="K26" s="5" t="s">
        <v>8</v>
      </c>
      <c r="L26" s="5"/>
    </row>
    <row r="27" spans="4:10" ht="12.75">
      <c r="D27" s="3"/>
      <c r="E27" s="10"/>
      <c r="F27" s="10"/>
      <c r="G27" s="10"/>
      <c r="H27" s="10"/>
      <c r="J27" s="5"/>
    </row>
    <row r="28" ht="12.75">
      <c r="A28" s="1" t="s">
        <v>43</v>
      </c>
    </row>
    <row r="29" spans="1:3" ht="12.75">
      <c r="A29" s="2" t="s">
        <v>44</v>
      </c>
      <c r="B29" t="s">
        <v>45</v>
      </c>
      <c r="C29" t="s">
        <v>20</v>
      </c>
    </row>
    <row r="30" spans="2:10" ht="12.75">
      <c r="B30" t="s">
        <v>29</v>
      </c>
      <c r="C30" t="s">
        <v>30</v>
      </c>
      <c r="J30" t="s">
        <v>59</v>
      </c>
    </row>
    <row r="31" spans="2:10" ht="12.75">
      <c r="B31" t="s">
        <v>28</v>
      </c>
      <c r="C31" t="s">
        <v>30</v>
      </c>
      <c r="J31" t="s">
        <v>60</v>
      </c>
    </row>
    <row r="32" spans="2:10" ht="12.75">
      <c r="B32" t="s">
        <v>46</v>
      </c>
      <c r="C32" t="s">
        <v>47</v>
      </c>
      <c r="J32" t="s">
        <v>61</v>
      </c>
    </row>
    <row r="33" spans="2:10" ht="12.75">
      <c r="B33" t="s">
        <v>4</v>
      </c>
      <c r="C33" t="s">
        <v>58</v>
      </c>
      <c r="J33" t="s">
        <v>62</v>
      </c>
    </row>
    <row r="34" spans="1:10" ht="12.75">
      <c r="A34" s="2" t="s">
        <v>48</v>
      </c>
      <c r="B34" t="s">
        <v>45</v>
      </c>
      <c r="C34" t="s">
        <v>19</v>
      </c>
      <c r="J34" t="s">
        <v>63</v>
      </c>
    </row>
    <row r="35" spans="2:10" ht="12.75">
      <c r="B35" t="s">
        <v>29</v>
      </c>
      <c r="C35" t="s">
        <v>31</v>
      </c>
      <c r="J35" t="s">
        <v>64</v>
      </c>
    </row>
    <row r="36" spans="2:10" ht="12.75">
      <c r="B36" t="s">
        <v>28</v>
      </c>
      <c r="C36" t="s">
        <v>31</v>
      </c>
      <c r="J36" t="s">
        <v>4</v>
      </c>
    </row>
    <row r="37" spans="2:3" ht="12.75">
      <c r="B37" t="s">
        <v>46</v>
      </c>
      <c r="C37" t="s">
        <v>47</v>
      </c>
    </row>
    <row r="38" spans="2:7" ht="12.75">
      <c r="B38" t="s">
        <v>4</v>
      </c>
      <c r="C38" t="s">
        <v>58</v>
      </c>
      <c r="F38" s="19">
        <f>E15</f>
        <v>0.0035972057087999996</v>
      </c>
      <c r="G38" s="21">
        <f>((E15/1000)/60)/60</f>
        <v>9.99223808E-10</v>
      </c>
    </row>
    <row r="39" spans="1:2" ht="12.75">
      <c r="A39" s="2" t="s">
        <v>54</v>
      </c>
      <c r="B39" t="s">
        <v>55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Bruce</cp:lastModifiedBy>
  <dcterms:created xsi:type="dcterms:W3CDTF">2005-11-16T03:07:47Z</dcterms:created>
  <dcterms:modified xsi:type="dcterms:W3CDTF">2012-01-03T17:36:42Z</dcterms:modified>
  <cp:category/>
  <cp:version/>
  <cp:contentType/>
  <cp:contentStatus/>
</cp:coreProperties>
</file>